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MinhasEconomias\Material Blog\PGBL\"/>
    </mc:Choice>
  </mc:AlternateContent>
  <bookViews>
    <workbookView xWindow="0" yWindow="0" windowWidth="14955" windowHeight="12495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E15" i="1" l="1"/>
  <c r="D19" i="1"/>
  <c r="D16" i="1"/>
  <c r="D22" i="1" l="1"/>
  <c r="R10" i="1" s="1"/>
  <c r="E22" i="1"/>
  <c r="R9" i="1" l="1"/>
  <c r="R6" i="1"/>
  <c r="R7" i="1"/>
  <c r="R8" i="1"/>
  <c r="T10" i="1" l="1"/>
  <c r="T9" i="1"/>
  <c r="T7" i="1"/>
  <c r="T8" i="1"/>
  <c r="D25" i="1" l="1"/>
  <c r="D26" i="1" l="1"/>
  <c r="C26" i="1"/>
</calcChain>
</file>

<file path=xl/sharedStrings.xml><?xml version="1.0" encoding="utf-8"?>
<sst xmlns="http://schemas.openxmlformats.org/spreadsheetml/2006/main" count="22" uniqueCount="19">
  <si>
    <t>Rendimentos tributáveis</t>
  </si>
  <si>
    <t>Salário</t>
  </si>
  <si>
    <t>Auxílio-creche</t>
  </si>
  <si>
    <t>Outros</t>
  </si>
  <si>
    <t>Total</t>
  </si>
  <si>
    <t>Previdência oficial</t>
  </si>
  <si>
    <t>Dependentes</t>
  </si>
  <si>
    <t>Educação</t>
  </si>
  <si>
    <t>Saúde</t>
  </si>
  <si>
    <t>PGBL</t>
  </si>
  <si>
    <t>IR Pago</t>
  </si>
  <si>
    <t>R$ 2.063,64 por dependente</t>
  </si>
  <si>
    <t>Dedução máxima de R$ 3.230,46 por dependente/contribuinte</t>
  </si>
  <si>
    <t>Deduções - modelo completo</t>
  </si>
  <si>
    <t>Dedução - modelo simplificado</t>
  </si>
  <si>
    <t>Base  de cálculo IR</t>
  </si>
  <si>
    <t>IR Devido</t>
  </si>
  <si>
    <t>Cálculo do imposto de renda 2013/2014</t>
  </si>
  <si>
    <t>INSTRUÇÃO: Preencha apenas as células que estão na cor branca!!!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</si>
</sst>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0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b/>
      <u/>
      <sz val="12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sz val="12"/>
      <name val="Arial"/>
      <family val="2"/>
    </font>
    <font>
      <sz val="11"/>
      <color theme="1"/>
      <name val="Arial"/>
      <family val="2"/>
      <scheme val="minor"/>
    </font>
    <font>
      <b/>
      <sz val="11"/>
      <color rgb="FFFF0000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2" fillId="3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43" fontId="5" fillId="3" borderId="1" xfId="1" applyFont="1" applyFill="1" applyBorder="1" applyAlignment="1">
      <alignment vertical="center"/>
    </xf>
    <xf numFmtId="10" fontId="5" fillId="3" borderId="1" xfId="0" applyNumberFormat="1" applyFont="1" applyFill="1" applyBorder="1" applyAlignment="1">
      <alignment horizontal="center" vertical="center"/>
    </xf>
    <xf numFmtId="43" fontId="2" fillId="3" borderId="0" xfId="1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2" fillId="4" borderId="5" xfId="0" applyFont="1" applyFill="1" applyBorder="1" applyAlignment="1">
      <alignment vertical="center"/>
    </xf>
    <xf numFmtId="0" fontId="6" fillId="4" borderId="5" xfId="0" applyFont="1" applyFill="1" applyBorder="1" applyAlignment="1">
      <alignment vertical="center"/>
    </xf>
    <xf numFmtId="0" fontId="2" fillId="4" borderId="6" xfId="0" applyFont="1" applyFill="1" applyBorder="1" applyAlignment="1">
      <alignment vertical="center"/>
    </xf>
    <xf numFmtId="0" fontId="2" fillId="4" borderId="7" xfId="0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6" fillId="4" borderId="0" xfId="0" applyFont="1" applyFill="1" applyBorder="1" applyAlignment="1">
      <alignment vertical="center"/>
    </xf>
    <xf numFmtId="0" fontId="2" fillId="4" borderId="8" xfId="0" applyFont="1" applyFill="1" applyBorder="1" applyAlignment="1">
      <alignment vertical="center"/>
    </xf>
    <xf numFmtId="0" fontId="3" fillId="4" borderId="0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vertical="center"/>
    </xf>
    <xf numFmtId="43" fontId="2" fillId="4" borderId="12" xfId="0" applyNumberFormat="1" applyFont="1" applyFill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43" fontId="2" fillId="4" borderId="12" xfId="1" applyFont="1" applyFill="1" applyBorder="1" applyAlignment="1">
      <alignment vertical="center"/>
    </xf>
    <xf numFmtId="0" fontId="4" fillId="4" borderId="12" xfId="0" applyFont="1" applyFill="1" applyBorder="1" applyAlignment="1">
      <alignment vertical="center"/>
    </xf>
    <xf numFmtId="43" fontId="4" fillId="4" borderId="12" xfId="0" applyNumberFormat="1" applyFont="1" applyFill="1" applyBorder="1" applyAlignment="1">
      <alignment vertical="center"/>
    </xf>
    <xf numFmtId="43" fontId="2" fillId="4" borderId="0" xfId="1" applyFont="1" applyFill="1" applyBorder="1" applyAlignment="1">
      <alignment vertical="center"/>
    </xf>
    <xf numFmtId="0" fontId="2" fillId="4" borderId="9" xfId="0" applyFont="1" applyFill="1" applyBorder="1" applyAlignment="1">
      <alignment vertical="center"/>
    </xf>
    <xf numFmtId="0" fontId="2" fillId="4" borderId="10" xfId="0" applyFont="1" applyFill="1" applyBorder="1" applyAlignment="1">
      <alignment vertical="center"/>
    </xf>
    <xf numFmtId="0" fontId="6" fillId="4" borderId="10" xfId="0" applyFont="1" applyFill="1" applyBorder="1" applyAlignment="1">
      <alignment vertical="center"/>
    </xf>
    <xf numFmtId="0" fontId="2" fillId="4" borderId="11" xfId="0" applyFont="1" applyFill="1" applyBorder="1" applyAlignment="1">
      <alignment vertical="center"/>
    </xf>
    <xf numFmtId="43" fontId="2" fillId="3" borderId="13" xfId="1" applyFont="1" applyFill="1" applyBorder="1" applyAlignment="1" applyProtection="1">
      <alignment vertical="center"/>
      <protection locked="0"/>
    </xf>
    <xf numFmtId="43" fontId="2" fillId="3" borderId="14" xfId="1" applyFont="1" applyFill="1" applyBorder="1" applyAlignment="1" applyProtection="1">
      <alignment vertical="center"/>
      <protection locked="0"/>
    </xf>
    <xf numFmtId="43" fontId="2" fillId="3" borderId="15" xfId="1" applyFont="1" applyFill="1" applyBorder="1" applyAlignment="1" applyProtection="1">
      <alignment vertical="center"/>
      <protection locked="0"/>
    </xf>
    <xf numFmtId="43" fontId="2" fillId="3" borderId="1" xfId="1" applyFont="1" applyFill="1" applyBorder="1" applyAlignment="1" applyProtection="1">
      <alignment vertical="center"/>
      <protection locked="0"/>
    </xf>
    <xf numFmtId="0" fontId="4" fillId="5" borderId="2" xfId="0" applyFont="1" applyFill="1" applyBorder="1" applyAlignment="1">
      <alignment vertical="center"/>
    </xf>
    <xf numFmtId="43" fontId="4" fillId="5" borderId="3" xfId="1" applyFont="1" applyFill="1" applyBorder="1" applyAlignment="1">
      <alignment vertical="center"/>
    </xf>
    <xf numFmtId="0" fontId="4" fillId="4" borderId="4" xfId="0" applyFont="1" applyFill="1" applyBorder="1" applyAlignment="1">
      <alignment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2809875</xdr:colOff>
      <xdr:row>1</xdr:row>
      <xdr:rowOff>47625</xdr:rowOff>
    </xdr:from>
    <xdr:to>
      <xdr:col>5</xdr:col>
      <xdr:colOff>227431</xdr:colOff>
      <xdr:row>4</xdr:row>
      <xdr:rowOff>237707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43575" y="219075"/>
          <a:ext cx="932281" cy="933032"/>
        </a:xfrm>
        <a:prstGeom prst="rect">
          <a:avLst/>
        </a:prstGeom>
        <a:noFill/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inhasEconomias1">
  <a:themeElements>
    <a:clrScheme name="Tema do Office 1">
      <a:dk1>
        <a:srgbClr val="000000"/>
      </a:dk1>
      <a:lt1>
        <a:srgbClr val="FFFFFF"/>
      </a:lt1>
      <a:dk2>
        <a:srgbClr val="000000"/>
      </a:dk2>
      <a:lt2>
        <a:srgbClr val="808080"/>
      </a:lt2>
      <a:accent1>
        <a:srgbClr val="00CC99"/>
      </a:accent1>
      <a:accent2>
        <a:srgbClr val="3333CC"/>
      </a:accent2>
      <a:accent3>
        <a:srgbClr val="FFFFFF"/>
      </a:accent3>
      <a:accent4>
        <a:srgbClr val="000000"/>
      </a:accent4>
      <a:accent5>
        <a:srgbClr val="AAE2CA"/>
      </a:accent5>
      <a:accent6>
        <a:srgbClr val="2D2DB9"/>
      </a:accent6>
      <a:hlink>
        <a:srgbClr val="CCCCFF"/>
      </a:hlink>
      <a:folHlink>
        <a:srgbClr val="B2B2B2"/>
      </a:folHlink>
    </a:clrScheme>
    <a:fontScheme name="Tema do Office">
      <a:majorFont>
        <a:latin typeface="Arial"/>
        <a:ea typeface=""/>
        <a:cs typeface="Lucida Sans Unicode"/>
      </a:majorFont>
      <a:minorFont>
        <a:latin typeface="Arial"/>
        <a:ea typeface=""/>
        <a:cs typeface="Lucida Sans Unicode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blipFill dpi="0" rotWithShape="0">
          <a:blip xmlns:r="http://schemas.openxmlformats.org/officeDocument/2006/relationships" r:embed="rId1">
            <a:alphaModFix amt="35000"/>
          </a:blip>
          <a:srcRect/>
          <a:stretch>
            <a:fillRect/>
          </a:stretch>
        </a:blipFill>
        <a:ln w="9525">
          <a:solidFill>
            <a:srgbClr val="E6E6E6"/>
          </a:solidFill>
          <a:round/>
          <a:headEnd/>
          <a:tailEnd/>
        </a:ln>
      </a:spPr>
      <a:bodyPr wrap="none" anchor="ctr"/>
      <a:lstStyle>
        <a:defPPr>
          <a:defRPr/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B8FF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a:spPr>
      <a:bodyPr vert="horz" wrap="square" lIns="91440" tIns="45720" rIns="91440" bIns="45720" numCol="1" anchor="t" anchorCtr="0" compatLnSpc="1">
        <a:prstTxWarp prst="textNoShape">
          <a:avLst/>
        </a:prstTxWarp>
      </a:bodyPr>
      <a:lstStyle>
        <a:defPPr marL="0" marR="0" indent="0" algn="l" defTabSz="449263" rtl="0" eaLnBrk="1" fontAlgn="base" latinLnBrk="0" hangingPunct="0">
          <a:lnSpc>
            <a:spcPct val="54000"/>
          </a:lnSpc>
          <a:spcBef>
            <a:spcPct val="0"/>
          </a:spcBef>
          <a:spcAft>
            <a:spcPct val="0"/>
          </a:spcAft>
          <a:buClr>
            <a:srgbClr val="000000"/>
          </a:buClr>
          <a:buSzPct val="45000"/>
          <a:buFont typeface="Wingdings" charset="2"/>
          <a:buNone/>
          <a:tabLst/>
          <a:defRPr kumimoji="0" lang="en-GB" sz="1800" b="0" i="0" u="none" strike="noStrike" cap="none" normalizeH="0" baseline="0" smtClean="0">
            <a:ln>
              <a:noFill/>
            </a:ln>
            <a:solidFill>
              <a:schemeClr val="bg1"/>
            </a:solidFill>
            <a:effectLst/>
            <a:latin typeface="Arial" charset="0"/>
            <a:cs typeface="Lucida Sans Unicode" charset="0"/>
          </a:defRPr>
        </a:defPPr>
      </a:lstStyle>
    </a:lnDef>
    <a:txDef>
      <a:spPr bwMode="auto">
        <a:noFill/>
        <a:ln w="9525">
          <a:noFill/>
          <a:round/>
          <a:headEnd/>
          <a:tailEnd/>
        </a:ln>
      </a:spPr>
      <a:bodyPr wrap="square" lIns="0" tIns="0" rIns="0" bIns="0">
        <a:spAutoFit/>
      </a:bodyPr>
      <a:lstStyle>
        <a:defPPr marL="419100" indent="-314325">
          <a:lnSpc>
            <a:spcPct val="99000"/>
          </a:lnSpc>
          <a:spcAft>
            <a:spcPts val="1425"/>
          </a:spcAft>
          <a:buFontTx/>
          <a:buChar char="-"/>
          <a:tabLst>
            <a:tab pos="26988" algn="l"/>
            <a:tab pos="476250" algn="l"/>
            <a:tab pos="925513" algn="l"/>
            <a:tab pos="1374775" algn="l"/>
            <a:tab pos="1824038" algn="l"/>
            <a:tab pos="2273300" algn="l"/>
            <a:tab pos="2722563" algn="l"/>
            <a:tab pos="3171825" algn="l"/>
            <a:tab pos="3621088" algn="l"/>
            <a:tab pos="4070350" algn="l"/>
            <a:tab pos="4519613" algn="l"/>
            <a:tab pos="4968875" algn="l"/>
            <a:tab pos="5418138" algn="l"/>
            <a:tab pos="5867400" algn="l"/>
            <a:tab pos="6316663" algn="l"/>
            <a:tab pos="6765925" algn="l"/>
            <a:tab pos="7215188" algn="l"/>
            <a:tab pos="7664450" algn="l"/>
            <a:tab pos="8113713" algn="l"/>
            <a:tab pos="8562975" algn="l"/>
          </a:tabLst>
          <a:defRPr sz="2500" dirty="0" smtClean="0">
            <a:solidFill>
              <a:srgbClr val="666666"/>
            </a:solidFill>
            <a:latin typeface="+mn-lt"/>
            <a:cs typeface="+mn-cs"/>
          </a:defRPr>
        </a:defPPr>
      </a:lstStyle>
    </a:txDef>
  </a:objectDefaults>
  <a:extraClrSchemeLst>
    <a:extraClrScheme>
      <a:clrScheme name="Tema do Office 1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00CC99"/>
        </a:accent1>
        <a:accent2>
          <a:srgbClr val="3333CC"/>
        </a:accent2>
        <a:accent3>
          <a:srgbClr val="FFFFFF"/>
        </a:accent3>
        <a:accent4>
          <a:srgbClr val="000000"/>
        </a:accent4>
        <a:accent5>
          <a:srgbClr val="AAE2CA"/>
        </a:accent5>
        <a:accent6>
          <a:srgbClr val="2D2DB9"/>
        </a:accent6>
        <a:hlink>
          <a:srgbClr val="CCCCFF"/>
        </a:hlink>
        <a:folHlink>
          <a:srgbClr val="B2B2B2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Tema do Office 2">
        <a:dk1>
          <a:srgbClr val="000000"/>
        </a:dk1>
        <a:lt1>
          <a:srgbClr val="FFFFFF"/>
        </a:lt1>
        <a:dk2>
          <a:srgbClr val="0000FF"/>
        </a:dk2>
        <a:lt2>
          <a:srgbClr val="FFFF00"/>
        </a:lt2>
        <a:accent1>
          <a:srgbClr val="FF9900"/>
        </a:accent1>
        <a:accent2>
          <a:srgbClr val="00FFFF"/>
        </a:accent2>
        <a:accent3>
          <a:srgbClr val="AAAAFF"/>
        </a:accent3>
        <a:accent4>
          <a:srgbClr val="DADADA"/>
        </a:accent4>
        <a:accent5>
          <a:srgbClr val="FFCAAA"/>
        </a:accent5>
        <a:accent6>
          <a:srgbClr val="00E7E7"/>
        </a:accent6>
        <a:hlink>
          <a:srgbClr val="FF0000"/>
        </a:hlink>
        <a:folHlink>
          <a:srgbClr val="969696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Tema do Office 3">
        <a:dk1>
          <a:srgbClr val="000000"/>
        </a:dk1>
        <a:lt1>
          <a:srgbClr val="FFFFCC"/>
        </a:lt1>
        <a:dk2>
          <a:srgbClr val="808000"/>
        </a:dk2>
        <a:lt2>
          <a:srgbClr val="666633"/>
        </a:lt2>
        <a:accent1>
          <a:srgbClr val="339933"/>
        </a:accent1>
        <a:accent2>
          <a:srgbClr val="800000"/>
        </a:accent2>
        <a:accent3>
          <a:srgbClr val="FFFFE2"/>
        </a:accent3>
        <a:accent4>
          <a:srgbClr val="000000"/>
        </a:accent4>
        <a:accent5>
          <a:srgbClr val="ADCAAD"/>
        </a:accent5>
        <a:accent6>
          <a:srgbClr val="730000"/>
        </a:accent6>
        <a:hlink>
          <a:srgbClr val="0033CC"/>
        </a:hlink>
        <a:folHlink>
          <a:srgbClr val="FFCC66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Tema do Office 4">
        <a:dk1>
          <a:srgbClr val="000000"/>
        </a:dk1>
        <a:lt1>
          <a:srgbClr val="FFFFFF"/>
        </a:lt1>
        <a:dk2>
          <a:srgbClr val="000000"/>
        </a:dk2>
        <a:lt2>
          <a:srgbClr val="333333"/>
        </a:lt2>
        <a:accent1>
          <a:srgbClr val="DDDDDD"/>
        </a:accent1>
        <a:accent2>
          <a:srgbClr val="808080"/>
        </a:accent2>
        <a:accent3>
          <a:srgbClr val="FFFFFF"/>
        </a:accent3>
        <a:accent4>
          <a:srgbClr val="000000"/>
        </a:accent4>
        <a:accent5>
          <a:srgbClr val="EBEBEB"/>
        </a:accent5>
        <a:accent6>
          <a:srgbClr val="737373"/>
        </a:accent6>
        <a:hlink>
          <a:srgbClr val="4D4D4D"/>
        </a:hlink>
        <a:folHlink>
          <a:srgbClr val="EAEAEA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Tema do Office 5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FFCC66"/>
        </a:accent1>
        <a:accent2>
          <a:srgbClr val="0000FF"/>
        </a:accent2>
        <a:accent3>
          <a:srgbClr val="FFFFFF"/>
        </a:accent3>
        <a:accent4>
          <a:srgbClr val="000000"/>
        </a:accent4>
        <a:accent5>
          <a:srgbClr val="FFE2B8"/>
        </a:accent5>
        <a:accent6>
          <a:srgbClr val="0000E7"/>
        </a:accent6>
        <a:hlink>
          <a:srgbClr val="CC00CC"/>
        </a:hlink>
        <a:folHlink>
          <a:srgbClr val="C0C0C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Tema do Office 6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C0C0C0"/>
        </a:accent1>
        <a:accent2>
          <a:srgbClr val="0066FF"/>
        </a:accent2>
        <a:accent3>
          <a:srgbClr val="FFFFFF"/>
        </a:accent3>
        <a:accent4>
          <a:srgbClr val="000000"/>
        </a:accent4>
        <a:accent5>
          <a:srgbClr val="DCDCDC"/>
        </a:accent5>
        <a:accent6>
          <a:srgbClr val="005CE7"/>
        </a:accent6>
        <a:hlink>
          <a:srgbClr val="FF0000"/>
        </a:hlink>
        <a:folHlink>
          <a:srgbClr val="0099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Tema do Office 7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3399FF"/>
        </a:accent1>
        <a:accent2>
          <a:srgbClr val="99FFCC"/>
        </a:accent2>
        <a:accent3>
          <a:srgbClr val="FFFFFF"/>
        </a:accent3>
        <a:accent4>
          <a:srgbClr val="000000"/>
        </a:accent4>
        <a:accent5>
          <a:srgbClr val="ADCAFF"/>
        </a:accent5>
        <a:accent6>
          <a:srgbClr val="8AE7B9"/>
        </a:accent6>
        <a:hlink>
          <a:srgbClr val="CC00CC"/>
        </a:hlink>
        <a:folHlink>
          <a:srgbClr val="B2B2B2"/>
        </a:folHlink>
      </a:clrScheme>
      <a:clrMap bg1="lt1" tx1="dk1" bg2="lt2" tx2="dk2" accent1="accent1" accent2="accent2" accent3="accent3" accent4="accent4" accent5="accent5" accent6="accent6" hlink="hlink" folHlink="folHlink"/>
    </a:extraClrScheme>
  </a:extraClrSchemeLst>
  <a:extLst>
    <a:ext uri="{05A4C25C-085E-4340-85A3-A5531E510DB2}">
      <thm15:themeFamily xmlns:thm15="http://schemas.microsoft.com/office/thememl/2012/main" name="MinhasEconomias1" id="{E079916F-1663-4112-BE54-8944D417797E}" vid="{9A3F0FE3-86CB-4DD4-AC42-6F534B7BDF45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1"/>
  <sheetViews>
    <sheetView tabSelected="1" workbookViewId="0">
      <selection activeCell="E8" sqref="E8"/>
    </sheetView>
  </sheetViews>
  <sheetFormatPr defaultRowHeight="15" x14ac:dyDescent="0.2"/>
  <cols>
    <col min="1" max="1" width="5.7109375" style="1" customWidth="1"/>
    <col min="2" max="2" width="5.7109375" style="2" customWidth="1"/>
    <col min="3" max="3" width="21.5703125" style="2" customWidth="1"/>
    <col min="4" max="4" width="15.7109375" style="2" customWidth="1"/>
    <col min="5" max="5" width="52.7109375" style="8" customWidth="1"/>
    <col min="6" max="6" width="5.7109375" style="2" customWidth="1"/>
    <col min="7" max="10" width="9.140625" style="1"/>
    <col min="11" max="11" width="15.140625" style="1" customWidth="1"/>
    <col min="12" max="12" width="12.85546875" style="1" bestFit="1" customWidth="1"/>
    <col min="13" max="13" width="9.28515625" style="1" bestFit="1" customWidth="1"/>
    <col min="14" max="14" width="11.5703125" style="1" bestFit="1" customWidth="1"/>
    <col min="15" max="16" width="9.140625" style="1"/>
    <col min="17" max="17" width="16.85546875" style="1" customWidth="1"/>
    <col min="18" max="18" width="12.85546875" style="1" bestFit="1" customWidth="1"/>
    <col min="19" max="19" width="9" style="1" bestFit="1" customWidth="1"/>
    <col min="20" max="20" width="14.28515625" style="1" customWidth="1"/>
    <col min="21" max="27" width="9.140625" style="1"/>
    <col min="28" max="16384" width="9.140625" style="2"/>
  </cols>
  <sheetData>
    <row r="1" spans="2:20" s="1" customFormat="1" ht="20.100000000000001" customHeight="1" thickBot="1" x14ac:dyDescent="0.25">
      <c r="E1" s="7"/>
    </row>
    <row r="2" spans="2:20" ht="20.100000000000001" customHeight="1" x14ac:dyDescent="0.2">
      <c r="B2" s="34" t="s">
        <v>18</v>
      </c>
      <c r="C2" s="9"/>
      <c r="D2" s="9"/>
      <c r="E2" s="10"/>
      <c r="F2" s="11"/>
    </row>
    <row r="3" spans="2:20" ht="20.100000000000001" customHeight="1" x14ac:dyDescent="0.2">
      <c r="B3" s="12"/>
      <c r="C3" s="13"/>
      <c r="D3" s="13"/>
      <c r="E3" s="14"/>
      <c r="F3" s="15"/>
    </row>
    <row r="4" spans="2:20" ht="20.100000000000001" customHeight="1" x14ac:dyDescent="0.2">
      <c r="B4" s="12"/>
      <c r="C4" s="16" t="s">
        <v>0</v>
      </c>
      <c r="D4" s="16"/>
      <c r="E4" s="14"/>
      <c r="F4" s="15"/>
      <c r="Q4" s="3" t="s">
        <v>17</v>
      </c>
    </row>
    <row r="5" spans="2:20" ht="20.100000000000001" customHeight="1" x14ac:dyDescent="0.2">
      <c r="B5" s="12"/>
      <c r="C5" s="13" t="s">
        <v>1</v>
      </c>
      <c r="D5" s="28">
        <v>74000</v>
      </c>
      <c r="E5" s="14"/>
      <c r="F5" s="15"/>
    </row>
    <row r="6" spans="2:20" ht="20.100000000000001" customHeight="1" x14ac:dyDescent="0.2">
      <c r="B6" s="12"/>
      <c r="C6" s="13" t="s">
        <v>2</v>
      </c>
      <c r="D6" s="29">
        <v>2400</v>
      </c>
      <c r="E6" s="14"/>
      <c r="F6" s="15"/>
      <c r="Q6" s="4">
        <v>20529.36</v>
      </c>
      <c r="R6" s="4">
        <f>IF($D$22&gt;$Q6,$Q6,$D$22)</f>
        <v>20529.36</v>
      </c>
      <c r="S6" s="5">
        <v>0</v>
      </c>
      <c r="T6" s="4"/>
    </row>
    <row r="7" spans="2:20" ht="20.100000000000001" customHeight="1" x14ac:dyDescent="0.2">
      <c r="B7" s="12"/>
      <c r="C7" s="13" t="s">
        <v>3</v>
      </c>
      <c r="D7" s="30"/>
      <c r="E7" s="14"/>
      <c r="F7" s="15"/>
      <c r="Q7" s="4">
        <v>30766.92</v>
      </c>
      <c r="R7" s="4">
        <f>IF($D$22&gt;$Q7,$Q7,$D$22)</f>
        <v>30766.92</v>
      </c>
      <c r="S7" s="5">
        <v>7.4999999999999997E-2</v>
      </c>
      <c r="T7" s="4">
        <f>ROUND((R7-R6)*S7,2)</f>
        <v>767.82</v>
      </c>
    </row>
    <row r="8" spans="2:20" ht="20.100000000000001" customHeight="1" x14ac:dyDescent="0.2">
      <c r="B8" s="12"/>
      <c r="C8" s="17" t="s">
        <v>4</v>
      </c>
      <c r="D8" s="18">
        <f>SUM(D5:D7)</f>
        <v>76400</v>
      </c>
      <c r="E8" s="14"/>
      <c r="F8" s="15"/>
      <c r="Q8" s="4">
        <v>41023.08</v>
      </c>
      <c r="R8" s="4">
        <f>IF($D$22&gt;$Q8,$Q8,$D$22)</f>
        <v>41023.08</v>
      </c>
      <c r="S8" s="5">
        <v>0.15</v>
      </c>
      <c r="T8" s="4">
        <f>ROUND((R8-R7)*S8,2)</f>
        <v>1538.42</v>
      </c>
    </row>
    <row r="9" spans="2:20" ht="20.100000000000001" customHeight="1" x14ac:dyDescent="0.2">
      <c r="B9" s="12"/>
      <c r="C9" s="13"/>
      <c r="D9" s="13"/>
      <c r="E9" s="14"/>
      <c r="F9" s="15"/>
      <c r="Q9" s="4">
        <v>51259.08</v>
      </c>
      <c r="R9" s="4">
        <f>IF($D$22&gt;$Q9,$Q9,$D$22)</f>
        <v>51259.08</v>
      </c>
      <c r="S9" s="5">
        <v>0.22500000000000001</v>
      </c>
      <c r="T9" s="4">
        <f>ROUND((R9-R8)*S9,2)</f>
        <v>2303.1</v>
      </c>
    </row>
    <row r="10" spans="2:20" ht="20.100000000000001" customHeight="1" x14ac:dyDescent="0.2">
      <c r="B10" s="12"/>
      <c r="C10" s="16" t="s">
        <v>13</v>
      </c>
      <c r="D10" s="16"/>
      <c r="E10" s="14"/>
      <c r="F10" s="15"/>
      <c r="Q10" s="4"/>
      <c r="R10" s="4">
        <f>D22</f>
        <v>55448.020000000004</v>
      </c>
      <c r="S10" s="5">
        <v>0.27500000000000002</v>
      </c>
      <c r="T10" s="4">
        <f>ROUND((R10-R9)*S10,2)</f>
        <v>1151.96</v>
      </c>
    </row>
    <row r="11" spans="2:20" ht="20.100000000000001" customHeight="1" x14ac:dyDescent="0.2">
      <c r="B11" s="12"/>
      <c r="C11" s="13" t="s">
        <v>5</v>
      </c>
      <c r="D11" s="28">
        <v>5489.88</v>
      </c>
      <c r="E11" s="14"/>
      <c r="F11" s="15"/>
    </row>
    <row r="12" spans="2:20" ht="20.100000000000001" customHeight="1" x14ac:dyDescent="0.2">
      <c r="B12" s="12"/>
      <c r="C12" s="13" t="s">
        <v>6</v>
      </c>
      <c r="D12" s="29">
        <v>2063.64</v>
      </c>
      <c r="E12" s="14" t="s">
        <v>11</v>
      </c>
      <c r="F12" s="15"/>
    </row>
    <row r="13" spans="2:20" ht="20.100000000000001" customHeight="1" x14ac:dyDescent="0.2">
      <c r="B13" s="12"/>
      <c r="C13" s="13" t="s">
        <v>7</v>
      </c>
      <c r="D13" s="29">
        <v>3230.46</v>
      </c>
      <c r="E13" s="14" t="s">
        <v>12</v>
      </c>
      <c r="F13" s="15"/>
    </row>
    <row r="14" spans="2:20" ht="20.100000000000001" customHeight="1" x14ac:dyDescent="0.2">
      <c r="B14" s="12"/>
      <c r="C14" s="13" t="s">
        <v>8</v>
      </c>
      <c r="D14" s="29">
        <v>1000</v>
      </c>
      <c r="E14" s="14"/>
      <c r="F14" s="15"/>
    </row>
    <row r="15" spans="2:20" ht="20.100000000000001" customHeight="1" x14ac:dyDescent="0.2">
      <c r="B15" s="12"/>
      <c r="C15" s="13" t="s">
        <v>9</v>
      </c>
      <c r="D15" s="30">
        <v>9168</v>
      </c>
      <c r="E15" s="19" t="str">
        <f>IF(D15&gt;0.12*$D$8,"ATENÇÂO!!! Dedução máxima: R$ " &amp; TEXT(0.12*$D$8,"0.000,00"),"")</f>
        <v/>
      </c>
      <c r="F15" s="15"/>
    </row>
    <row r="16" spans="2:20" ht="20.100000000000001" customHeight="1" x14ac:dyDescent="0.2">
      <c r="B16" s="12"/>
      <c r="C16" s="17" t="s">
        <v>4</v>
      </c>
      <c r="D16" s="18">
        <f>SUM(D11:D15)</f>
        <v>20951.98</v>
      </c>
      <c r="E16" s="14"/>
      <c r="F16" s="15"/>
    </row>
    <row r="17" spans="2:6" ht="20.100000000000001" customHeight="1" x14ac:dyDescent="0.2">
      <c r="B17" s="12"/>
      <c r="C17" s="13"/>
      <c r="D17" s="13"/>
      <c r="E17" s="14"/>
      <c r="F17" s="15"/>
    </row>
    <row r="18" spans="2:6" ht="20.100000000000001" customHeight="1" x14ac:dyDescent="0.2">
      <c r="B18" s="12"/>
      <c r="C18" s="16" t="s">
        <v>14</v>
      </c>
      <c r="D18" s="16"/>
      <c r="E18" s="14"/>
      <c r="F18" s="15"/>
    </row>
    <row r="19" spans="2:6" ht="20.100000000000001" customHeight="1" x14ac:dyDescent="0.2">
      <c r="B19" s="12"/>
      <c r="C19" s="17" t="s">
        <v>4</v>
      </c>
      <c r="D19" s="20">
        <f>MIN(15197.02,0.2*$D$8)</f>
        <v>15197.02</v>
      </c>
      <c r="E19" s="14"/>
      <c r="F19" s="15"/>
    </row>
    <row r="20" spans="2:6" ht="20.100000000000001" customHeight="1" x14ac:dyDescent="0.2">
      <c r="B20" s="12"/>
      <c r="C20" s="13"/>
      <c r="D20" s="13"/>
      <c r="E20" s="14"/>
      <c r="F20" s="15"/>
    </row>
    <row r="21" spans="2:6" ht="20.100000000000001" customHeight="1" x14ac:dyDescent="0.2">
      <c r="B21" s="12"/>
      <c r="C21" s="16" t="s">
        <v>15</v>
      </c>
      <c r="D21" s="16"/>
      <c r="E21" s="14"/>
      <c r="F21" s="15"/>
    </row>
    <row r="22" spans="2:6" ht="20.100000000000001" customHeight="1" x14ac:dyDescent="0.2">
      <c r="B22" s="12"/>
      <c r="C22" s="21" t="s">
        <v>4</v>
      </c>
      <c r="D22" s="22">
        <f>D8-IF($D$19&lt;$D$16,$D$16,$D$19)</f>
        <v>55448.020000000004</v>
      </c>
      <c r="E22" s="19" t="str">
        <f>IF($D$19&lt;$D$16,"Modelo completo","Modelo simplificado")</f>
        <v>Modelo completo</v>
      </c>
      <c r="F22" s="15"/>
    </row>
    <row r="23" spans="2:6" ht="20.100000000000001" customHeight="1" x14ac:dyDescent="0.2">
      <c r="B23" s="12"/>
      <c r="C23" s="13"/>
      <c r="D23" s="13"/>
      <c r="E23" s="14"/>
      <c r="F23" s="15"/>
    </row>
    <row r="24" spans="2:6" ht="20.100000000000001" customHeight="1" x14ac:dyDescent="0.2">
      <c r="B24" s="12"/>
      <c r="C24" s="13" t="s">
        <v>10</v>
      </c>
      <c r="D24" s="31">
        <v>11523.09</v>
      </c>
      <c r="E24" s="14"/>
      <c r="F24" s="15"/>
    </row>
    <row r="25" spans="2:6" ht="20.100000000000001" customHeight="1" x14ac:dyDescent="0.2">
      <c r="B25" s="12"/>
      <c r="C25" s="13" t="s">
        <v>16</v>
      </c>
      <c r="D25" s="23">
        <f>SUM(T6:T10)</f>
        <v>5761.3</v>
      </c>
      <c r="E25" s="14"/>
      <c r="F25" s="15"/>
    </row>
    <row r="26" spans="2:6" ht="20.100000000000001" customHeight="1" x14ac:dyDescent="0.2">
      <c r="B26" s="12"/>
      <c r="C26" s="32" t="str">
        <f>IF($D$25&gt;$D$24,"IR a pagar","IR a restituir")</f>
        <v>IR a restituir</v>
      </c>
      <c r="D26" s="33">
        <f>IF($D$25&gt;$D$24,$D$25-$D$24,-$D$25+$D$24)</f>
        <v>5761.79</v>
      </c>
      <c r="E26" s="14"/>
      <c r="F26" s="15"/>
    </row>
    <row r="27" spans="2:6" ht="20.100000000000001" customHeight="1" x14ac:dyDescent="0.2">
      <c r="B27" s="12"/>
      <c r="C27" s="13"/>
      <c r="D27" s="13"/>
      <c r="E27" s="14"/>
      <c r="F27" s="15"/>
    </row>
    <row r="28" spans="2:6" ht="20.100000000000001" customHeight="1" thickBot="1" x14ac:dyDescent="0.25">
      <c r="B28" s="24"/>
      <c r="C28" s="25"/>
      <c r="D28" s="25"/>
      <c r="E28" s="26"/>
      <c r="F28" s="27"/>
    </row>
    <row r="29" spans="2:6" s="1" customFormat="1" ht="20.100000000000001" customHeight="1" x14ac:dyDescent="0.2">
      <c r="E29" s="7"/>
    </row>
    <row r="30" spans="2:6" s="1" customFormat="1" ht="20.100000000000001" customHeight="1" x14ac:dyDescent="0.2">
      <c r="E30" s="7"/>
    </row>
    <row r="31" spans="2:6" s="1" customFormat="1" ht="20.100000000000001" customHeight="1" x14ac:dyDescent="0.2">
      <c r="E31" s="7"/>
    </row>
    <row r="32" spans="2:6" s="1" customFormat="1" ht="20.100000000000001" customHeight="1" x14ac:dyDescent="0.2">
      <c r="D32" s="6"/>
      <c r="E32" s="7"/>
    </row>
    <row r="33" spans="5:5" s="1" customFormat="1" ht="20.100000000000001" customHeight="1" x14ac:dyDescent="0.2">
      <c r="E33" s="7"/>
    </row>
    <row r="34" spans="5:5" s="1" customFormat="1" ht="20.100000000000001" customHeight="1" x14ac:dyDescent="0.2">
      <c r="E34" s="7"/>
    </row>
    <row r="35" spans="5:5" s="1" customFormat="1" ht="20.100000000000001" customHeight="1" x14ac:dyDescent="0.2">
      <c r="E35" s="7"/>
    </row>
    <row r="36" spans="5:5" s="1" customFormat="1" x14ac:dyDescent="0.2">
      <c r="E36" s="7"/>
    </row>
    <row r="37" spans="5:5" s="1" customFormat="1" x14ac:dyDescent="0.2">
      <c r="E37" s="7"/>
    </row>
    <row r="38" spans="5:5" s="1" customFormat="1" x14ac:dyDescent="0.2">
      <c r="E38" s="7"/>
    </row>
    <row r="39" spans="5:5" s="1" customFormat="1" x14ac:dyDescent="0.2">
      <c r="E39" s="7"/>
    </row>
    <row r="40" spans="5:5" s="1" customFormat="1" x14ac:dyDescent="0.2">
      <c r="E40" s="7"/>
    </row>
    <row r="41" spans="5:5" s="1" customFormat="1" x14ac:dyDescent="0.2">
      <c r="E41" s="7"/>
    </row>
    <row r="42" spans="5:5" s="1" customFormat="1" x14ac:dyDescent="0.2">
      <c r="E42" s="7"/>
    </row>
    <row r="43" spans="5:5" s="1" customFormat="1" x14ac:dyDescent="0.2">
      <c r="E43" s="7"/>
    </row>
    <row r="44" spans="5:5" s="1" customFormat="1" x14ac:dyDescent="0.2">
      <c r="E44" s="7"/>
    </row>
    <row r="45" spans="5:5" s="1" customFormat="1" x14ac:dyDescent="0.2">
      <c r="E45" s="7"/>
    </row>
    <row r="46" spans="5:5" s="1" customFormat="1" x14ac:dyDescent="0.2">
      <c r="E46" s="7"/>
    </row>
    <row r="47" spans="5:5" s="1" customFormat="1" x14ac:dyDescent="0.2">
      <c r="E47" s="7"/>
    </row>
    <row r="48" spans="5:5" s="1" customFormat="1" x14ac:dyDescent="0.2">
      <c r="E48" s="7"/>
    </row>
    <row r="49" spans="5:5" s="1" customFormat="1" x14ac:dyDescent="0.2">
      <c r="E49" s="7"/>
    </row>
    <row r="50" spans="5:5" s="1" customFormat="1" x14ac:dyDescent="0.2">
      <c r="E50" s="7"/>
    </row>
    <row r="51" spans="5:5" s="1" customFormat="1" x14ac:dyDescent="0.2">
      <c r="E51" s="7"/>
    </row>
  </sheetData>
  <sheetProtection sheet="1" objects="1" scenarios="1"/>
  <mergeCells count="4">
    <mergeCell ref="C4:D4"/>
    <mergeCell ref="C10:D10"/>
    <mergeCell ref="C18:D18"/>
    <mergeCell ref="C21:D21"/>
  </mergeCells>
  <pageMargins left="0.511811024" right="0.511811024" top="0.78740157499999996" bottom="0.78740157499999996" header="0.31496062000000002" footer="0.31496062000000002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Simulação IR/PGBL</dc:title>
  <dc:creator>MINHAS ECONOMIAS</dc:creator>
  <cp:lastModifiedBy>PKSS</cp:lastModifiedBy>
  <dcterms:created xsi:type="dcterms:W3CDTF">2013-12-09T17:28:16Z</dcterms:created>
  <dcterms:modified xsi:type="dcterms:W3CDTF">2013-12-09T23:18:07Z</dcterms:modified>
</cp:coreProperties>
</file>